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ocs 2026\DEE\TRANSPARENCIA\2° TRIMESTRE\FRACCION 65\"/>
    </mc:Choice>
  </mc:AlternateContent>
  <bookViews>
    <workbookView xWindow="-105" yWindow="-105" windowWidth="23250" windowHeight="12720"/>
  </bookViews>
  <sheets>
    <sheet name="MatrículaEJ26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0" i="1" l="1"/>
  <c r="N10" i="1"/>
  <c r="P10" i="1" s="1"/>
  <c r="P8" i="1"/>
  <c r="P7" i="1"/>
  <c r="I13" i="1" l="1"/>
  <c r="I12" i="1"/>
  <c r="H13" i="1"/>
  <c r="H12" i="1"/>
  <c r="H11" i="1"/>
  <c r="H10" i="1"/>
  <c r="H9" i="1"/>
  <c r="H8" i="1"/>
  <c r="H7" i="1"/>
  <c r="H6" i="1"/>
  <c r="H5" i="1"/>
  <c r="G13" i="1"/>
  <c r="G12" i="1"/>
  <c r="G11" i="1"/>
  <c r="I11" i="1" s="1"/>
  <c r="G10" i="1"/>
  <c r="I10" i="1" s="1"/>
  <c r="G9" i="1"/>
  <c r="I9" i="1" s="1"/>
  <c r="G8" i="1"/>
  <c r="I8" i="1" s="1"/>
  <c r="G7" i="1"/>
  <c r="I7" i="1" s="1"/>
  <c r="G6" i="1"/>
  <c r="I6" i="1" s="1"/>
  <c r="G5" i="1"/>
  <c r="I5" i="1" s="1"/>
  <c r="E14" i="1"/>
  <c r="D14" i="1"/>
  <c r="F6" i="1"/>
  <c r="F7" i="1"/>
  <c r="F8" i="1"/>
  <c r="F9" i="1"/>
  <c r="F10" i="1"/>
  <c r="F11" i="1"/>
  <c r="F12" i="1"/>
  <c r="F13" i="1"/>
  <c r="F5" i="1"/>
  <c r="H14" i="1" l="1"/>
  <c r="G14" i="1"/>
  <c r="F14" i="1"/>
  <c r="D15" i="1" l="1"/>
  <c r="I14" i="1"/>
</calcChain>
</file>

<file path=xl/sharedStrings.xml><?xml version="1.0" encoding="utf-8"?>
<sst xmlns="http://schemas.openxmlformats.org/spreadsheetml/2006/main" count="52" uniqueCount="35">
  <si>
    <t>MATRÍCULA</t>
  </si>
  <si>
    <t>NUEVO INGRESO</t>
  </si>
  <si>
    <t>H</t>
  </si>
  <si>
    <t>M</t>
  </si>
  <si>
    <t>SUMA</t>
  </si>
  <si>
    <t>Escolarizada</t>
  </si>
  <si>
    <t>-</t>
  </si>
  <si>
    <t xml:space="preserve">Ingeniería Industrial </t>
  </si>
  <si>
    <t>Mixta</t>
  </si>
  <si>
    <t>TOTALES</t>
  </si>
  <si>
    <t>No escolarizada</t>
  </si>
  <si>
    <t>Ingeniería en Sistemas Computacionales</t>
  </si>
  <si>
    <t xml:space="preserve">Ingeniería en Industrias Alimentarias </t>
  </si>
  <si>
    <t>Ingeniería en Tecnologías de la Información y Comunicaciones</t>
  </si>
  <si>
    <t xml:space="preserve">Ingeniería en Gestión Empresarial  </t>
  </si>
  <si>
    <t xml:space="preserve">Gastronomía  </t>
  </si>
  <si>
    <t>Ingeniería Industrial</t>
  </si>
  <si>
    <t xml:space="preserve">Ingeniería en Sistemas Computacionales </t>
  </si>
  <si>
    <t>ENE - JUN 2026</t>
  </si>
  <si>
    <t>CONCEPTO</t>
  </si>
  <si>
    <t>HOMBRES</t>
  </si>
  <si>
    <t>MUJERES</t>
  </si>
  <si>
    <t>TOTAL</t>
  </si>
  <si>
    <t>Puebla</t>
  </si>
  <si>
    <t>Otros Estados</t>
  </si>
  <si>
    <t>Extranjero</t>
  </si>
  <si>
    <t>MODALIDAD (SISTEMA DE ESTUDIOS)</t>
  </si>
  <si>
    <t xml:space="preserve">CARRERA </t>
  </si>
  <si>
    <t>GRADO ACADEMICO</t>
  </si>
  <si>
    <t>Ingeniero(a) en Sistemas Computacionales</t>
  </si>
  <si>
    <t>Ingeniero(a) en Industrias Alimentarias</t>
  </si>
  <si>
    <t>Ingeniero(a) Industrial</t>
  </si>
  <si>
    <t>Ingeniero(a) en Tecnologías de la Información y Comunicaciones</t>
  </si>
  <si>
    <t>Ingeniero(a) en Gestión Empresarial</t>
  </si>
  <si>
    <t>Licenciado(a) en Gastronomia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</si>
</sst>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Aptos Narrow"/>
      <family val="2"/>
      <scheme val="minor"/>
    </font>
    <font>
      <b/>
      <sz val="8"/>
      <color rgb="FF8494A6"/>
      <name val="Noto Sans"/>
      <family val="2"/>
    </font>
    <font>
      <b/>
      <sz val="8"/>
      <color rgb="FF000000"/>
      <name val="Noto Sans"/>
      <family val="2"/>
    </font>
    <font>
      <sz val="10"/>
      <color rgb="FF000000"/>
      <name val="Noto Sans"/>
      <family val="2"/>
    </font>
    <font>
      <b/>
      <shadow/>
      <sz val="10"/>
      <color rgb="FF000000"/>
      <name val="Noto Sans"/>
      <family val="2"/>
    </font>
    <font>
      <b/>
      <sz val="10"/>
      <color rgb="FF00000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E6E8EE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rgb="FF424E5B"/>
      </left>
      <right style="medium">
        <color rgb="FF424E5B"/>
      </right>
      <top style="medium">
        <color rgb="FF424E5B"/>
      </top>
      <bottom style="medium">
        <color rgb="FF424E5B"/>
      </bottom>
      <diagonal/>
    </border>
    <border>
      <left style="medium">
        <color rgb="FF424E5B"/>
      </left>
      <right style="medium">
        <color rgb="FF424E5B"/>
      </right>
      <top style="medium">
        <color rgb="FF424E5B"/>
      </top>
      <bottom/>
      <diagonal/>
    </border>
    <border>
      <left style="medium">
        <color rgb="FF424E5B"/>
      </left>
      <right style="medium">
        <color rgb="FF424E5B"/>
      </right>
      <top/>
      <bottom/>
      <diagonal/>
    </border>
    <border>
      <left style="medium">
        <color rgb="FF424E5B"/>
      </left>
      <right style="medium">
        <color rgb="FF424E5B"/>
      </right>
      <top/>
      <bottom style="medium">
        <color rgb="FF424E5B"/>
      </bottom>
      <diagonal/>
    </border>
    <border>
      <left style="medium">
        <color rgb="FF424E5B"/>
      </left>
      <right/>
      <top style="medium">
        <color rgb="FF424E5B"/>
      </top>
      <bottom style="medium">
        <color rgb="FF424E5B"/>
      </bottom>
      <diagonal/>
    </border>
    <border>
      <left/>
      <right/>
      <top style="medium">
        <color rgb="FF424E5B"/>
      </top>
      <bottom style="medium">
        <color rgb="FF424E5B"/>
      </bottom>
      <diagonal/>
    </border>
    <border>
      <left/>
      <right style="medium">
        <color rgb="FF424E5B"/>
      </right>
      <top style="medium">
        <color rgb="FF424E5B"/>
      </top>
      <bottom style="medium">
        <color rgb="FF424E5B"/>
      </bottom>
      <diagonal/>
    </border>
    <border>
      <left style="medium">
        <color rgb="FF424E5B"/>
      </left>
      <right/>
      <top style="medium">
        <color rgb="FF424E5B"/>
      </top>
      <bottom/>
      <diagonal/>
    </border>
    <border>
      <left/>
      <right/>
      <top style="medium">
        <color rgb="FF424E5B"/>
      </top>
      <bottom/>
      <diagonal/>
    </border>
    <border>
      <left/>
      <right style="medium">
        <color rgb="FF424E5B"/>
      </right>
      <top style="medium">
        <color rgb="FF424E5B"/>
      </top>
      <bottom/>
      <diagonal/>
    </border>
    <border>
      <left style="medium">
        <color rgb="FF424E5B"/>
      </left>
      <right/>
      <top/>
      <bottom style="medium">
        <color rgb="FF424E5B"/>
      </bottom>
      <diagonal/>
    </border>
    <border>
      <left/>
      <right/>
      <top/>
      <bottom style="medium">
        <color rgb="FF424E5B"/>
      </bottom>
      <diagonal/>
    </border>
    <border>
      <left/>
      <right style="medium">
        <color rgb="FF424E5B"/>
      </right>
      <top/>
      <bottom style="medium">
        <color rgb="FF424E5B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center" wrapText="1" readingOrder="1"/>
    </xf>
    <xf numFmtId="0" fontId="1" fillId="2" borderId="14" xfId="0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 wrapText="1" readingOrder="1"/>
    </xf>
    <xf numFmtId="0" fontId="1" fillId="2" borderId="8" xfId="0" applyFont="1" applyFill="1" applyBorder="1" applyAlignment="1">
      <alignment horizontal="center" vertical="center" wrapText="1" readingOrder="1"/>
    </xf>
    <xf numFmtId="0" fontId="1" fillId="2" borderId="9" xfId="0" applyFont="1" applyFill="1" applyBorder="1" applyAlignment="1">
      <alignment horizontal="center" vertic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1" fillId="2" borderId="11" xfId="0" applyFont="1" applyFill="1" applyBorder="1" applyAlignment="1">
      <alignment horizontal="center" vertical="center" wrapText="1" readingOrder="1"/>
    </xf>
    <xf numFmtId="0" fontId="1" fillId="2" borderId="12" xfId="0" applyFont="1" applyFill="1" applyBorder="1" applyAlignment="1">
      <alignment horizontal="center" vertical="center" wrapText="1" readingOrder="1"/>
    </xf>
    <xf numFmtId="0" fontId="1" fillId="2" borderId="13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6" xfId="0" applyFont="1" applyFill="1" applyBorder="1" applyAlignment="1">
      <alignment horizontal="center" vertical="center" wrapText="1" readingOrder="1"/>
    </xf>
    <xf numFmtId="0" fontId="1" fillId="2" borderId="7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culaxsemestr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5"/>
  <sheetViews>
    <sheetView tabSelected="1" zoomScaleNormal="100" workbookViewId="0">
      <selection activeCell="M13" sqref="M13"/>
    </sheetView>
  </sheetViews>
  <sheetFormatPr baseColWidth="10" defaultRowHeight="14.25"/>
  <cols>
    <col min="2" max="2" width="27.875" customWidth="1"/>
    <col min="3" max="3" width="16.625" customWidth="1"/>
    <col min="10" max="10" width="25.125" customWidth="1"/>
    <col min="15" max="15" width="20.5" customWidth="1"/>
    <col min="16" max="16" width="16.625" customWidth="1"/>
  </cols>
  <sheetData>
    <row r="1" spans="2:16" ht="15" thickBot="1"/>
    <row r="2" spans="2:16" ht="15" thickBot="1">
      <c r="B2" s="21" t="s">
        <v>27</v>
      </c>
      <c r="C2" s="21" t="s">
        <v>26</v>
      </c>
      <c r="D2" s="12" t="s">
        <v>1</v>
      </c>
      <c r="E2" s="13"/>
      <c r="F2" s="14"/>
      <c r="G2" s="18" t="s">
        <v>0</v>
      </c>
      <c r="H2" s="19"/>
      <c r="I2" s="20"/>
      <c r="J2" s="21" t="s">
        <v>28</v>
      </c>
    </row>
    <row r="3" spans="2:16" ht="15" thickBot="1">
      <c r="B3" s="22"/>
      <c r="C3" s="22"/>
      <c r="D3" s="15"/>
      <c r="E3" s="16"/>
      <c r="F3" s="17"/>
      <c r="G3" s="18" t="s">
        <v>18</v>
      </c>
      <c r="H3" s="19"/>
      <c r="I3" s="20"/>
      <c r="J3" s="22"/>
    </row>
    <row r="4" spans="2:16" ht="15" thickBot="1">
      <c r="B4" s="23"/>
      <c r="C4" s="23"/>
      <c r="D4" s="2" t="s">
        <v>2</v>
      </c>
      <c r="E4" s="2" t="s">
        <v>3</v>
      </c>
      <c r="F4" s="2" t="s">
        <v>4</v>
      </c>
      <c r="G4" s="2" t="s">
        <v>2</v>
      </c>
      <c r="H4" s="2" t="s">
        <v>3</v>
      </c>
      <c r="I4" s="2" t="s">
        <v>4</v>
      </c>
      <c r="J4" s="23"/>
    </row>
    <row r="5" spans="2:16" ht="46.9" customHeight="1" thickBot="1">
      <c r="B5" s="3" t="s">
        <v>11</v>
      </c>
      <c r="C5" s="4" t="s">
        <v>5</v>
      </c>
      <c r="D5" s="4">
        <v>4</v>
      </c>
      <c r="E5" s="4">
        <v>2</v>
      </c>
      <c r="F5" s="5">
        <f>+D5+E5</f>
        <v>6</v>
      </c>
      <c r="G5" s="4">
        <f>101-D5</f>
        <v>97</v>
      </c>
      <c r="H5" s="4">
        <f>49-E5</f>
        <v>47</v>
      </c>
      <c r="I5" s="5">
        <f>+G5+H5</f>
        <v>144</v>
      </c>
      <c r="J5" s="4" t="s">
        <v>29</v>
      </c>
    </row>
    <row r="6" spans="2:16" ht="46.9" customHeight="1" thickBot="1">
      <c r="B6" s="3" t="s">
        <v>12</v>
      </c>
      <c r="C6" s="4" t="s">
        <v>5</v>
      </c>
      <c r="D6" s="4">
        <v>1</v>
      </c>
      <c r="E6" s="4">
        <v>3</v>
      </c>
      <c r="F6" s="5">
        <f t="shared" ref="F6:F13" si="0">+D6+E6</f>
        <v>4</v>
      </c>
      <c r="G6" s="4">
        <f>14-D6</f>
        <v>13</v>
      </c>
      <c r="H6" s="4">
        <f>34-E6</f>
        <v>31</v>
      </c>
      <c r="I6" s="5">
        <f t="shared" ref="I6:I13" si="1">+G6+H6</f>
        <v>44</v>
      </c>
      <c r="J6" s="4" t="s">
        <v>30</v>
      </c>
      <c r="L6" s="9" t="s">
        <v>0</v>
      </c>
      <c r="M6" s="9" t="s">
        <v>19</v>
      </c>
      <c r="N6" s="9" t="s">
        <v>20</v>
      </c>
      <c r="O6" s="9" t="s">
        <v>21</v>
      </c>
      <c r="P6" s="9" t="s">
        <v>22</v>
      </c>
    </row>
    <row r="7" spans="2:16" ht="46.9" customHeight="1" thickBot="1">
      <c r="B7" s="3" t="s">
        <v>7</v>
      </c>
      <c r="C7" s="4" t="s">
        <v>5</v>
      </c>
      <c r="D7" s="4">
        <v>7</v>
      </c>
      <c r="E7" s="4">
        <v>2</v>
      </c>
      <c r="F7" s="5">
        <f t="shared" si="0"/>
        <v>9</v>
      </c>
      <c r="G7" s="4">
        <f>136-D7</f>
        <v>129</v>
      </c>
      <c r="H7" s="4">
        <f>44-E7</f>
        <v>42</v>
      </c>
      <c r="I7" s="5">
        <f t="shared" si="1"/>
        <v>171</v>
      </c>
      <c r="J7" s="4" t="s">
        <v>31</v>
      </c>
      <c r="L7" s="9" t="s">
        <v>18</v>
      </c>
      <c r="M7" s="6" t="s">
        <v>23</v>
      </c>
      <c r="N7" s="6">
        <v>566</v>
      </c>
      <c r="O7" s="6">
        <v>503</v>
      </c>
      <c r="P7" s="7">
        <f>+N7+O7</f>
        <v>1069</v>
      </c>
    </row>
    <row r="8" spans="2:16" ht="46.9" customHeight="1" thickBot="1">
      <c r="B8" s="3" t="s">
        <v>13</v>
      </c>
      <c r="C8" s="4" t="s">
        <v>5</v>
      </c>
      <c r="D8" s="4">
        <v>3</v>
      </c>
      <c r="E8" s="4">
        <v>0</v>
      </c>
      <c r="F8" s="5">
        <f t="shared" si="0"/>
        <v>3</v>
      </c>
      <c r="G8" s="4">
        <f>27-D8</f>
        <v>24</v>
      </c>
      <c r="H8" s="4">
        <f>27-E8</f>
        <v>27</v>
      </c>
      <c r="I8" s="5">
        <f t="shared" si="1"/>
        <v>51</v>
      </c>
      <c r="J8" s="4" t="s">
        <v>32</v>
      </c>
      <c r="L8" s="9"/>
      <c r="M8" s="6" t="s">
        <v>24</v>
      </c>
      <c r="N8" s="6">
        <v>14</v>
      </c>
      <c r="O8" s="6">
        <v>3</v>
      </c>
      <c r="P8" s="7">
        <f>+N8+O8</f>
        <v>17</v>
      </c>
    </row>
    <row r="9" spans="2:16" ht="46.9" customHeight="1" thickBot="1">
      <c r="B9" s="3" t="s">
        <v>14</v>
      </c>
      <c r="C9" s="4" t="s">
        <v>5</v>
      </c>
      <c r="D9" s="4">
        <v>1</v>
      </c>
      <c r="E9" s="4">
        <v>1</v>
      </c>
      <c r="F9" s="5">
        <f t="shared" si="0"/>
        <v>2</v>
      </c>
      <c r="G9" s="4">
        <f>38-D9</f>
        <v>37</v>
      </c>
      <c r="H9" s="4">
        <f>88-E9</f>
        <v>87</v>
      </c>
      <c r="I9" s="5">
        <f t="shared" si="1"/>
        <v>124</v>
      </c>
      <c r="J9" s="4" t="s">
        <v>33</v>
      </c>
      <c r="L9" s="9"/>
      <c r="M9" s="6" t="s">
        <v>25</v>
      </c>
      <c r="N9" s="6" t="s">
        <v>6</v>
      </c>
      <c r="O9" s="6" t="s">
        <v>6</v>
      </c>
      <c r="P9" s="7"/>
    </row>
    <row r="10" spans="2:16" ht="46.9" customHeight="1" thickBot="1">
      <c r="B10" s="3" t="s">
        <v>15</v>
      </c>
      <c r="C10" s="4" t="s">
        <v>5</v>
      </c>
      <c r="D10" s="4">
        <v>5</v>
      </c>
      <c r="E10" s="4">
        <v>6</v>
      </c>
      <c r="F10" s="5">
        <f t="shared" si="0"/>
        <v>11</v>
      </c>
      <c r="G10" s="4">
        <f>156-D10</f>
        <v>151</v>
      </c>
      <c r="H10" s="4">
        <f>203-E10</f>
        <v>197</v>
      </c>
      <c r="I10" s="5">
        <f t="shared" si="1"/>
        <v>348</v>
      </c>
      <c r="J10" s="4" t="s">
        <v>34</v>
      </c>
      <c r="L10" s="9"/>
      <c r="M10" s="8" t="s">
        <v>9</v>
      </c>
      <c r="N10" s="6">
        <f>+N7+N8</f>
        <v>580</v>
      </c>
      <c r="O10" s="6">
        <f>+O7+O8</f>
        <v>506</v>
      </c>
      <c r="P10" s="7">
        <f>+N10+O10</f>
        <v>1086</v>
      </c>
    </row>
    <row r="11" spans="2:16" ht="46.9" customHeight="1" thickBot="1">
      <c r="B11" s="3" t="s">
        <v>16</v>
      </c>
      <c r="C11" s="4" t="s">
        <v>8</v>
      </c>
      <c r="D11" s="4">
        <v>7</v>
      </c>
      <c r="E11" s="4">
        <v>3</v>
      </c>
      <c r="F11" s="5">
        <f t="shared" si="0"/>
        <v>10</v>
      </c>
      <c r="G11" s="4">
        <f>93-D11</f>
        <v>86</v>
      </c>
      <c r="H11" s="4">
        <f>47-E11</f>
        <v>44</v>
      </c>
      <c r="I11" s="5">
        <f t="shared" si="1"/>
        <v>130</v>
      </c>
      <c r="J11" s="4" t="s">
        <v>31</v>
      </c>
    </row>
    <row r="12" spans="2:16" ht="46.9" customHeight="1" thickBot="1">
      <c r="B12" s="3" t="s">
        <v>17</v>
      </c>
      <c r="C12" s="4" t="s">
        <v>10</v>
      </c>
      <c r="D12" s="4">
        <v>1</v>
      </c>
      <c r="E12" s="4">
        <v>3</v>
      </c>
      <c r="F12" s="5">
        <f t="shared" si="0"/>
        <v>4</v>
      </c>
      <c r="G12" s="4">
        <f>6-D12</f>
        <v>5</v>
      </c>
      <c r="H12" s="4">
        <f>5-E12</f>
        <v>2</v>
      </c>
      <c r="I12" s="5">
        <f t="shared" si="1"/>
        <v>7</v>
      </c>
      <c r="J12" s="4" t="s">
        <v>29</v>
      </c>
    </row>
    <row r="13" spans="2:16" ht="46.9" customHeight="1" thickBot="1">
      <c r="B13" s="3" t="s">
        <v>14</v>
      </c>
      <c r="C13" s="4" t="s">
        <v>10</v>
      </c>
      <c r="D13" s="4">
        <v>3</v>
      </c>
      <c r="E13" s="4">
        <v>6</v>
      </c>
      <c r="F13" s="5">
        <f t="shared" si="0"/>
        <v>9</v>
      </c>
      <c r="G13" s="4">
        <f>9-D13</f>
        <v>6</v>
      </c>
      <c r="H13" s="4">
        <f>9-E13</f>
        <v>3</v>
      </c>
      <c r="I13" s="5">
        <f t="shared" si="1"/>
        <v>9</v>
      </c>
      <c r="J13" s="4" t="s">
        <v>33</v>
      </c>
    </row>
    <row r="14" spans="2:16" ht="15" thickBot="1">
      <c r="B14" s="10" t="s">
        <v>9</v>
      </c>
      <c r="C14" s="11"/>
      <c r="D14" s="1">
        <f>SUM(D5:D13)</f>
        <v>32</v>
      </c>
      <c r="E14" s="1">
        <f>SUM(E5:E13)</f>
        <v>26</v>
      </c>
      <c r="F14" s="1">
        <f>+D14+E14</f>
        <v>58</v>
      </c>
      <c r="G14" s="1">
        <f>SUM(G5:G13)</f>
        <v>548</v>
      </c>
      <c r="H14" s="1">
        <f t="shared" ref="H14:I14" si="2">SUM(H5:H13)</f>
        <v>480</v>
      </c>
      <c r="I14" s="1">
        <f t="shared" si="2"/>
        <v>1028</v>
      </c>
    </row>
    <row r="15" spans="2:16" ht="15" thickBot="1">
      <c r="D15" s="18">
        <f>+F14+I14</f>
        <v>1086</v>
      </c>
      <c r="E15" s="19"/>
      <c r="F15" s="19"/>
      <c r="G15" s="19"/>
      <c r="H15" s="19"/>
      <c r="I15" s="20"/>
    </row>
  </sheetData>
  <mergeCells count="8">
    <mergeCell ref="B14:C14"/>
    <mergeCell ref="D2:F3"/>
    <mergeCell ref="D15:I15"/>
    <mergeCell ref="G3:I3"/>
    <mergeCell ref="B2:B4"/>
    <mergeCell ref="C2:C4"/>
    <mergeCell ref="G2:I2"/>
    <mergeCell ref="J2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MatrículaEJ26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Apoyo-Estadistica</dc:creator>
  <cp:lastModifiedBy>Estadistica</cp:lastModifiedBy>
  <dcterms:created xsi:type="dcterms:W3CDTF">2026-04-28T15:44:18Z</dcterms:created>
  <dcterms:modified xsi:type="dcterms:W3CDTF">2026-08-14T17:15:56Z</dcterms:modified>
</cp:coreProperties>
</file>